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DECONTAT" sheetId="1" r:id="rId1"/>
  </sheets>
  <definedNames/>
  <calcPr fullCalcOnLoad="1"/>
</workbook>
</file>

<file path=xl/sharedStrings.xml><?xml version="1.0" encoding="utf-8"?>
<sst xmlns="http://schemas.openxmlformats.org/spreadsheetml/2006/main" count="143" uniqueCount="57">
  <si>
    <t xml:space="preserve">SPITALUL JUDETEAN DE URGENTA CALARASI  </t>
  </si>
  <si>
    <t>SPITALUL MUNICIPAL OLTENITA</t>
  </si>
  <si>
    <t>SPITALUL DE PSIH.SAPUNARI</t>
  </si>
  <si>
    <t>Nr. crt</t>
  </si>
  <si>
    <t>Unitate sanitara</t>
  </si>
  <si>
    <t xml:space="preserve">SPITALUL DE PNEUMOFTIZIOLOGIE CALARASI  </t>
  </si>
  <si>
    <t xml:space="preserve">SPITALUL ORASENESC LEHLIU </t>
  </si>
  <si>
    <t>Numar contract</t>
  </si>
  <si>
    <t>total</t>
  </si>
  <si>
    <t>LEI</t>
  </si>
  <si>
    <t>PENTRU SERVICII MEDICALE SPITALICESTI</t>
  </si>
  <si>
    <t>IANUARIE</t>
  </si>
  <si>
    <t>FEBRUARIE</t>
  </si>
  <si>
    <t>MARTIE</t>
  </si>
  <si>
    <t>APRILIE</t>
  </si>
  <si>
    <t>TOTAL DIN CARE: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</si>
  <si>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</si>
  <si>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</si>
  <si>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</si>
  <si>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</si>
  <si>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</si>
  <si>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</si>
  <si>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</si>
  <si>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</si>
  <si>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151/2014</t>
  </si>
  <si>
    <t>149/2014</t>
  </si>
  <si>
    <t>160/2014</t>
  </si>
  <si>
    <t>175/2014</t>
  </si>
  <si>
    <t>161/2014</t>
  </si>
  <si>
    <t>PENTRU SERVICII MEDICALE SPITALICESTI -SPITALIZARE DE ZI</t>
  </si>
  <si>
    <t>SC ALPHA MEDICAL INVEST SRL</t>
  </si>
  <si>
    <t>167/2015</t>
  </si>
  <si>
    <t>184/2015</t>
  </si>
  <si>
    <t>SC BROTAC MEDICAL CENTER SRL</t>
  </si>
  <si>
    <t>TOTAL</t>
  </si>
  <si>
    <t xml:space="preserve">          SITUATIA  VALORILOR DECONTATE  PENTRU ANUL 2016  CU UNITATILE SANITARE </t>
  </si>
  <si>
    <t>TOTAL VALOARE DECONTATA  2016 DIN CARE:</t>
  </si>
  <si>
    <t xml:space="preserve">          SITUATIA  VALORILOR DECONTATE   PENTRU ANUL 2016  CU UNITATILE SANITARE </t>
  </si>
  <si>
    <t xml:space="preserve">          SITUATIA  VALORILOR DECONTATE   PENTRU ANUL 2016 CU UNITATILE SANITARE </t>
  </si>
  <si>
    <t xml:space="preserve">                                                                                                         CONFORM OUG 35/2015</t>
  </si>
  <si>
    <t>151.2/2015</t>
  </si>
  <si>
    <t>149.2/2015</t>
  </si>
  <si>
    <t>160.2/2015</t>
  </si>
  <si>
    <t>175.2/2015</t>
  </si>
  <si>
    <t>161.2/2015</t>
  </si>
  <si>
    <t xml:space="preserve">                                                                                                         CONFORM OUG 20/2016</t>
  </si>
  <si>
    <t xml:space="preserve">                                                                                                         CONFORM OUG 43/2016</t>
  </si>
  <si>
    <t>151.3/2015</t>
  </si>
  <si>
    <t>149.3/2015</t>
  </si>
  <si>
    <t>160.3/2015</t>
  </si>
  <si>
    <t>175.3/2015</t>
  </si>
  <si>
    <t>161.3/2015</t>
  </si>
  <si>
    <t>151.4/2015</t>
  </si>
  <si>
    <t>149.4/2015</t>
  </si>
  <si>
    <t>160.4/2015</t>
  </si>
  <si>
    <t>175.4/2015</t>
  </si>
  <si>
    <t>161.4/2015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</si>
</sst>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8]d\ mmmm\ yyyy"/>
    <numFmt numFmtId="171" formatCode="00000"/>
  </numFmts>
  <fonts count="10">
    <font>
      <sz val="10"/>
      <name val="Arial"/>
      <family val="0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3" fillId="0" borderId="4" xfId="0" applyFont="1" applyBorder="1" applyAlignment="1">
      <alignment wrapText="1"/>
    </xf>
    <xf numFmtId="0" fontId="1" fillId="0" borderId="0" xfId="0" applyFont="1" applyAlignment="1">
      <alignment horizontal="right"/>
    </xf>
    <xf numFmtId="0" fontId="3" fillId="0" borderId="5" xfId="0" applyFont="1" applyBorder="1" applyAlignment="1">
      <alignment wrapText="1"/>
    </xf>
    <xf numFmtId="4" fontId="5" fillId="0" borderId="6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4" fontId="5" fillId="0" borderId="8" xfId="0" applyNumberFormat="1" applyFont="1" applyBorder="1" applyAlignment="1">
      <alignment/>
    </xf>
    <xf numFmtId="4" fontId="7" fillId="0" borderId="7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5" fillId="0" borderId="17" xfId="0" applyFont="1" applyBorder="1" applyAlignment="1">
      <alignment/>
    </xf>
    <xf numFmtId="0" fontId="0" fillId="0" borderId="18" xfId="0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4" fontId="3" fillId="0" borderId="5" xfId="0" applyNumberFormat="1" applyFont="1" applyBorder="1" applyAlignment="1">
      <alignment/>
    </xf>
    <xf numFmtId="4" fontId="7" fillId="0" borderId="8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4" fontId="7" fillId="0" borderId="3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6" fillId="0" borderId="28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8" xfId="0" applyFont="1" applyBorder="1" applyAlignment="1">
      <alignment/>
    </xf>
    <xf numFmtId="4" fontId="7" fillId="0" borderId="7" xfId="0" applyNumberFormat="1" applyFont="1" applyBorder="1" applyAlignment="1">
      <alignment/>
    </xf>
    <xf numFmtId="4" fontId="7" fillId="0" borderId="30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4" fontId="5" fillId="0" borderId="25" xfId="0" applyNumberFormat="1" applyFont="1" applyBorder="1" applyAlignment="1">
      <alignment/>
    </xf>
    <xf numFmtId="4" fontId="7" fillId="0" borderId="4" xfId="0" applyNumberFormat="1" applyFont="1" applyBorder="1" applyAlignment="1">
      <alignment/>
    </xf>
    <xf numFmtId="4" fontId="7" fillId="0" borderId="31" xfId="0" applyNumberFormat="1" applyFont="1" applyBorder="1" applyAlignment="1">
      <alignment/>
    </xf>
    <xf numFmtId="4" fontId="7" fillId="0" borderId="32" xfId="0" applyNumberFormat="1" applyFont="1" applyBorder="1" applyAlignment="1">
      <alignment/>
    </xf>
    <xf numFmtId="0" fontId="4" fillId="0" borderId="3" xfId="0" applyFont="1" applyFill="1" applyBorder="1" applyAlignment="1">
      <alignment wrapText="1"/>
    </xf>
    <xf numFmtId="0" fontId="0" fillId="0" borderId="3" xfId="0" applyBorder="1" applyAlignment="1">
      <alignment/>
    </xf>
    <xf numFmtId="0" fontId="5" fillId="0" borderId="3" xfId="0" applyFont="1" applyBorder="1" applyAlignment="1">
      <alignment horizontal="center"/>
    </xf>
    <xf numFmtId="4" fontId="5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3"/>
  <sheetViews>
    <sheetView tabSelected="1" zoomScale="80" zoomScaleNormal="80" workbookViewId="0" topLeftCell="A79">
      <selection activeCell="O93" sqref="O93"/>
    </sheetView>
  </sheetViews>
  <sheetFormatPr defaultColWidth="9.140625" defaultRowHeight="12.75"/>
  <cols>
    <col min="1" max="1" width="4.28125" style="0" customWidth="1"/>
    <col min="2" max="2" width="27.421875" style="0" customWidth="1"/>
    <col min="3" max="3" width="14.57421875" style="0" customWidth="1"/>
    <col min="4" max="4" width="18.8515625" style="0" customWidth="1"/>
    <col min="5" max="5" width="15.57421875" style="0" customWidth="1"/>
    <col min="6" max="7" width="14.7109375" style="0" customWidth="1"/>
    <col min="8" max="8" width="15.140625" style="0" customWidth="1"/>
    <col min="9" max="9" width="14.57421875" style="0" customWidth="1"/>
    <col min="10" max="10" width="15.421875" style="0" customWidth="1"/>
    <col min="11" max="11" width="14.57421875" style="0" customWidth="1"/>
    <col min="12" max="12" width="15.00390625" style="0" customWidth="1"/>
    <col min="13" max="13" width="14.28125" style="0" customWidth="1"/>
    <col min="14" max="14" width="14.57421875" style="0" customWidth="1"/>
    <col min="15" max="15" width="15.00390625" style="0" customWidth="1"/>
    <col min="16" max="16" width="14.28125" style="0" customWidth="1"/>
  </cols>
  <sheetData>
    <row r="2" spans="1:4" ht="18">
      <c r="A2" s="2"/>
      <c r="B2" s="3" t="s">
        <v>35</v>
      </c>
      <c r="C2" s="3"/>
      <c r="D2" s="2"/>
    </row>
    <row r="3" spans="1:4" ht="9.75" customHeight="1">
      <c r="A3" s="2"/>
      <c r="B3" s="3"/>
      <c r="C3" s="3"/>
      <c r="D3" s="2"/>
    </row>
    <row r="4" spans="1:4" ht="18">
      <c r="A4" s="2"/>
      <c r="B4" s="3"/>
      <c r="C4" s="3" t="s">
        <v>10</v>
      </c>
      <c r="D4" s="2"/>
    </row>
    <row r="5" spans="1:4" ht="18">
      <c r="A5" s="2"/>
      <c r="B5" s="3"/>
      <c r="C5" s="2"/>
      <c r="D5" s="2"/>
    </row>
    <row r="6" spans="1:4" ht="13.5" thickBot="1">
      <c r="A6" s="2"/>
      <c r="B6" s="2"/>
      <c r="C6" s="2"/>
      <c r="D6" s="12" t="s">
        <v>9</v>
      </c>
    </row>
    <row r="7" spans="1:16" ht="78.75" customHeight="1" thickBot="1">
      <c r="A7" s="4" t="s">
        <v>3</v>
      </c>
      <c r="B7" s="46" t="s">
        <v>4</v>
      </c>
      <c r="C7" s="47" t="s">
        <v>7</v>
      </c>
      <c r="D7" s="48" t="s">
        <v>36</v>
      </c>
      <c r="E7" s="49" t="s">
        <v>11</v>
      </c>
      <c r="F7" s="49" t="s">
        <v>12</v>
      </c>
      <c r="G7" s="49" t="s">
        <v>13</v>
      </c>
      <c r="H7" s="50" t="s">
        <v>14</v>
      </c>
      <c r="I7" s="51" t="s">
        <v>16</v>
      </c>
      <c r="J7" s="52" t="s">
        <v>17</v>
      </c>
      <c r="K7" s="52" t="s">
        <v>18</v>
      </c>
      <c r="L7" s="52" t="s">
        <v>19</v>
      </c>
      <c r="M7" s="52" t="s">
        <v>20</v>
      </c>
      <c r="N7" s="52" t="s">
        <v>21</v>
      </c>
      <c r="O7" s="50" t="s">
        <v>22</v>
      </c>
      <c r="P7" s="41" t="s">
        <v>23</v>
      </c>
    </row>
    <row r="8" spans="1:16" ht="45">
      <c r="A8" s="22">
        <v>1</v>
      </c>
      <c r="B8" s="25" t="s">
        <v>0</v>
      </c>
      <c r="C8" s="17" t="s">
        <v>24</v>
      </c>
      <c r="D8" s="43">
        <f>E8+F8+G8+H8+I8+J8+K8+L8+M8+N8+O8+P8</f>
        <v>29623816.95</v>
      </c>
      <c r="E8" s="19">
        <v>2519518.77</v>
      </c>
      <c r="F8" s="19">
        <v>2577804.76</v>
      </c>
      <c r="G8" s="19">
        <v>2576833.15</v>
      </c>
      <c r="H8" s="35">
        <v>2547009.88</v>
      </c>
      <c r="I8" s="35">
        <v>2526585.64</v>
      </c>
      <c r="J8" s="35">
        <v>2555624.79</v>
      </c>
      <c r="K8" s="35">
        <v>2499626.03</v>
      </c>
      <c r="L8" s="35">
        <v>3011929.15</v>
      </c>
      <c r="M8" s="35">
        <v>2881727.58</v>
      </c>
      <c r="N8" s="35">
        <v>2886559.54</v>
      </c>
      <c r="O8" s="53">
        <f>3023629.04+16968.62</f>
        <v>3040597.66</v>
      </c>
      <c r="P8" s="54"/>
    </row>
    <row r="9" spans="1:16" ht="51" customHeight="1">
      <c r="A9" s="23">
        <v>2</v>
      </c>
      <c r="B9" s="26" t="s">
        <v>1</v>
      </c>
      <c r="C9" s="6" t="s">
        <v>25</v>
      </c>
      <c r="D9" s="44">
        <f>E9+F9+G9+H9+I9+J9+K9+L9+M9+N9+O9+P9</f>
        <v>8172817.6</v>
      </c>
      <c r="E9" s="15">
        <v>671949.19</v>
      </c>
      <c r="F9" s="15">
        <v>697190.63</v>
      </c>
      <c r="G9" s="15">
        <v>687900.5</v>
      </c>
      <c r="H9" s="36">
        <v>755911.58</v>
      </c>
      <c r="I9" s="36">
        <v>738275.42</v>
      </c>
      <c r="J9" s="36">
        <v>737106.43</v>
      </c>
      <c r="K9" s="36">
        <v>697099.2</v>
      </c>
      <c r="L9" s="36">
        <v>760581.57</v>
      </c>
      <c r="M9" s="36">
        <v>753790.55</v>
      </c>
      <c r="N9" s="36">
        <v>773835.77</v>
      </c>
      <c r="O9" s="42">
        <f>835470.74+63706.02</f>
        <v>899176.76</v>
      </c>
      <c r="P9" s="55"/>
    </row>
    <row r="10" spans="1:16" ht="30">
      <c r="A10" s="23">
        <v>3</v>
      </c>
      <c r="B10" s="26" t="s">
        <v>6</v>
      </c>
      <c r="C10" s="6" t="s">
        <v>26</v>
      </c>
      <c r="D10" s="45">
        <f>E10+F10+G10+H10+I10+J10+K10+L10+M10+N10+O10+P10</f>
        <v>5056161</v>
      </c>
      <c r="E10" s="15">
        <v>432083.98</v>
      </c>
      <c r="F10" s="15">
        <v>402924.29</v>
      </c>
      <c r="G10" s="15">
        <v>435735.37</v>
      </c>
      <c r="H10" s="36">
        <v>435735.37</v>
      </c>
      <c r="I10" s="36">
        <v>435735.37</v>
      </c>
      <c r="J10" s="36">
        <v>435735.37</v>
      </c>
      <c r="K10" s="36">
        <v>435721.65</v>
      </c>
      <c r="L10" s="36">
        <v>484166.83</v>
      </c>
      <c r="M10" s="36">
        <v>490206.56</v>
      </c>
      <c r="N10" s="36">
        <v>492298.36</v>
      </c>
      <c r="O10" s="42">
        <f>559567.01+16250.84</f>
        <v>575817.85</v>
      </c>
      <c r="P10" s="55"/>
    </row>
    <row r="11" spans="1:16" ht="40.5" customHeight="1">
      <c r="A11" s="23">
        <v>4</v>
      </c>
      <c r="B11" s="27" t="s">
        <v>2</v>
      </c>
      <c r="C11" s="7" t="s">
        <v>27</v>
      </c>
      <c r="D11" s="44">
        <f>E11+F11+G11+H11+I11+J11+K11+L11+M11+N11+O11+P11</f>
        <v>5079073.279999999</v>
      </c>
      <c r="E11" s="15">
        <v>390895.76</v>
      </c>
      <c r="F11" s="15">
        <v>449245.38</v>
      </c>
      <c r="G11" s="15">
        <v>449245.38</v>
      </c>
      <c r="H11" s="36">
        <v>449245.38</v>
      </c>
      <c r="I11" s="36">
        <v>449245.38</v>
      </c>
      <c r="J11" s="36">
        <v>449245.38</v>
      </c>
      <c r="K11" s="36">
        <v>448985.64</v>
      </c>
      <c r="L11" s="36">
        <v>524477.82</v>
      </c>
      <c r="M11" s="36">
        <v>487635.01</v>
      </c>
      <c r="N11" s="36">
        <v>489305.14</v>
      </c>
      <c r="O11" s="42">
        <f>490437.4+1109.61</f>
        <v>491547.01</v>
      </c>
      <c r="P11" s="55"/>
    </row>
    <row r="12" spans="1:16" ht="52.5" customHeight="1" thickBot="1">
      <c r="A12" s="24">
        <v>5</v>
      </c>
      <c r="B12" s="28" t="s">
        <v>5</v>
      </c>
      <c r="C12" s="11" t="s">
        <v>28</v>
      </c>
      <c r="D12" s="44">
        <f>E12+F12+G12+H12+I12+J12+K12+L12+M12+N12+O12+P12</f>
        <v>4914408.3</v>
      </c>
      <c r="E12" s="15">
        <v>432037.96</v>
      </c>
      <c r="F12" s="15">
        <v>421058.03</v>
      </c>
      <c r="G12" s="15">
        <v>441453.27</v>
      </c>
      <c r="H12" s="15">
        <v>444347.97</v>
      </c>
      <c r="I12" s="15">
        <v>375614.2</v>
      </c>
      <c r="J12" s="15">
        <v>444336.93</v>
      </c>
      <c r="K12" s="15">
        <v>439523.82</v>
      </c>
      <c r="L12" s="15">
        <v>419130.55</v>
      </c>
      <c r="M12" s="15">
        <v>483754.45</v>
      </c>
      <c r="N12" s="15">
        <v>484928.23</v>
      </c>
      <c r="O12" s="42">
        <f>511943.76+16279.13</f>
        <v>528222.89</v>
      </c>
      <c r="P12" s="42"/>
    </row>
    <row r="13" spans="1:16" ht="32.25" customHeight="1" thickBot="1">
      <c r="A13" s="33"/>
      <c r="B13" s="29" t="s">
        <v>8</v>
      </c>
      <c r="C13" s="30"/>
      <c r="D13" s="34">
        <f aca="true" t="shared" si="0" ref="D13:I13">SUM(D8:D12)</f>
        <v>52846277.129999995</v>
      </c>
      <c r="E13" s="31">
        <f t="shared" si="0"/>
        <v>4446485.66</v>
      </c>
      <c r="F13" s="31">
        <f t="shared" si="0"/>
        <v>4548223.09</v>
      </c>
      <c r="G13" s="31">
        <f t="shared" si="0"/>
        <v>4591167.67</v>
      </c>
      <c r="H13" s="14">
        <f t="shared" si="0"/>
        <v>4632250.18</v>
      </c>
      <c r="I13" s="14">
        <f t="shared" si="0"/>
        <v>4525456.01</v>
      </c>
      <c r="J13" s="31">
        <f aca="true" t="shared" si="1" ref="J13:P13">SUM(J8:J12)</f>
        <v>4622048.9</v>
      </c>
      <c r="K13" s="31">
        <f t="shared" si="1"/>
        <v>4520956.34</v>
      </c>
      <c r="L13" s="31">
        <f t="shared" si="1"/>
        <v>5200285.92</v>
      </c>
      <c r="M13" s="31">
        <f t="shared" si="1"/>
        <v>5097114.15</v>
      </c>
      <c r="N13" s="31">
        <f t="shared" si="1"/>
        <v>5126927.039999999</v>
      </c>
      <c r="O13" s="31">
        <f t="shared" si="1"/>
        <v>5535362.169999999</v>
      </c>
      <c r="P13" s="32">
        <f t="shared" si="1"/>
        <v>0</v>
      </c>
    </row>
    <row r="14" spans="1:4" ht="12.75">
      <c r="A14" s="1"/>
      <c r="B14" s="1"/>
      <c r="C14" s="1"/>
      <c r="D14" s="8"/>
    </row>
    <row r="15" spans="1:4" ht="12.75">
      <c r="A15" s="1"/>
      <c r="B15" s="1"/>
      <c r="C15" s="1"/>
      <c r="D15" s="8"/>
    </row>
    <row r="16" spans="1:4" ht="18">
      <c r="A16" s="1"/>
      <c r="B16" s="3" t="s">
        <v>37</v>
      </c>
      <c r="C16" s="1"/>
      <c r="D16" s="8"/>
    </row>
    <row r="17" spans="1:4" ht="12.75">
      <c r="A17" s="1"/>
      <c r="B17" s="1"/>
      <c r="C17" s="1"/>
      <c r="D17" s="8"/>
    </row>
    <row r="18" spans="1:4" ht="18">
      <c r="A18" s="1"/>
      <c r="B18" s="1"/>
      <c r="C18" s="3" t="s">
        <v>29</v>
      </c>
      <c r="D18" s="8"/>
    </row>
    <row r="19" spans="1:4" ht="13.5" thickBot="1">
      <c r="A19" s="1"/>
      <c r="B19" s="1"/>
      <c r="C19" s="1"/>
      <c r="D19" s="8"/>
    </row>
    <row r="20" spans="1:16" ht="75.75" thickBot="1">
      <c r="A20" s="4" t="s">
        <v>3</v>
      </c>
      <c r="B20" s="46" t="s">
        <v>4</v>
      </c>
      <c r="C20" s="47" t="s">
        <v>7</v>
      </c>
      <c r="D20" s="48" t="s">
        <v>36</v>
      </c>
      <c r="E20" s="49" t="s">
        <v>11</v>
      </c>
      <c r="F20" s="49" t="s">
        <v>12</v>
      </c>
      <c r="G20" s="49" t="s">
        <v>13</v>
      </c>
      <c r="H20" s="50" t="s">
        <v>14</v>
      </c>
      <c r="I20" s="51" t="s">
        <v>16</v>
      </c>
      <c r="J20" s="52" t="s">
        <v>17</v>
      </c>
      <c r="K20" s="52" t="s">
        <v>18</v>
      </c>
      <c r="L20" s="52" t="s">
        <v>19</v>
      </c>
      <c r="M20" s="52" t="s">
        <v>20</v>
      </c>
      <c r="N20" s="52" t="s">
        <v>21</v>
      </c>
      <c r="O20" s="50" t="s">
        <v>22</v>
      </c>
      <c r="P20" s="41" t="s">
        <v>23</v>
      </c>
    </row>
    <row r="21" spans="1:16" ht="30">
      <c r="A21" s="22">
        <v>1</v>
      </c>
      <c r="B21" s="25" t="s">
        <v>30</v>
      </c>
      <c r="C21" s="17" t="s">
        <v>31</v>
      </c>
      <c r="D21" s="43">
        <f>E21+F21+G21+H21+I21+J21+K21+L21+M21+N21+O21+P21</f>
        <v>1670510</v>
      </c>
      <c r="E21" s="19">
        <v>70005</v>
      </c>
      <c r="F21" s="19">
        <v>70005</v>
      </c>
      <c r="G21" s="19">
        <v>70005</v>
      </c>
      <c r="H21" s="19">
        <v>70005</v>
      </c>
      <c r="I21" s="19">
        <v>70005</v>
      </c>
      <c r="J21" s="35">
        <v>70005</v>
      </c>
      <c r="K21" s="35">
        <v>700210</v>
      </c>
      <c r="L21" s="35">
        <v>129880</v>
      </c>
      <c r="M21" s="35">
        <v>130010</v>
      </c>
      <c r="N21" s="35">
        <v>134950</v>
      </c>
      <c r="O21" s="53">
        <f>139310+16120</f>
        <v>155430</v>
      </c>
      <c r="P21" s="54"/>
    </row>
    <row r="22" spans="1:16" ht="30">
      <c r="A22" s="23">
        <v>2</v>
      </c>
      <c r="B22" s="26" t="s">
        <v>33</v>
      </c>
      <c r="C22" s="6" t="s">
        <v>32</v>
      </c>
      <c r="D22" s="44">
        <f>E22+F22+G22+H22+I22+J22+K22+L22+M22+N22+O22+P22</f>
        <v>490751.26</v>
      </c>
      <c r="E22" s="15">
        <v>23538.17</v>
      </c>
      <c r="F22" s="15">
        <v>23538.17</v>
      </c>
      <c r="G22" s="15">
        <v>23358.17</v>
      </c>
      <c r="H22" s="15">
        <v>23358.17</v>
      </c>
      <c r="I22" s="15">
        <v>23358.17</v>
      </c>
      <c r="J22" s="15">
        <v>23358.17</v>
      </c>
      <c r="K22" s="36">
        <v>23624.14</v>
      </c>
      <c r="L22" s="36">
        <v>72967.14</v>
      </c>
      <c r="M22" s="36">
        <v>79809.09</v>
      </c>
      <c r="N22" s="36">
        <v>88774</v>
      </c>
      <c r="O22" s="42">
        <f>84764.35+303.52</f>
        <v>85067.87000000001</v>
      </c>
      <c r="P22" s="55"/>
    </row>
    <row r="23" spans="1:16" ht="15.75">
      <c r="A23" s="56"/>
      <c r="B23" s="57" t="s">
        <v>34</v>
      </c>
      <c r="C23" s="56"/>
      <c r="D23" s="44">
        <f>D22+D21</f>
        <v>2161261.26</v>
      </c>
      <c r="E23" s="70">
        <f>E22+E21</f>
        <v>93543.17</v>
      </c>
      <c r="F23" s="70">
        <f aca="true" t="shared" si="2" ref="F23:P23">F22+F21</f>
        <v>93543.17</v>
      </c>
      <c r="G23" s="70">
        <f t="shared" si="2"/>
        <v>93363.17</v>
      </c>
      <c r="H23" s="70">
        <f t="shared" si="2"/>
        <v>93363.17</v>
      </c>
      <c r="I23" s="70">
        <f t="shared" si="2"/>
        <v>93363.17</v>
      </c>
      <c r="J23" s="70">
        <f t="shared" si="2"/>
        <v>93363.17</v>
      </c>
      <c r="K23" s="70">
        <f t="shared" si="2"/>
        <v>723834.14</v>
      </c>
      <c r="L23" s="70">
        <f t="shared" si="2"/>
        <v>202847.14</v>
      </c>
      <c r="M23" s="70">
        <f t="shared" si="2"/>
        <v>209819.09</v>
      </c>
      <c r="N23" s="70">
        <f t="shared" si="2"/>
        <v>223724</v>
      </c>
      <c r="O23" s="70">
        <f t="shared" si="2"/>
        <v>240497.87</v>
      </c>
      <c r="P23" s="70">
        <f t="shared" si="2"/>
        <v>0</v>
      </c>
    </row>
    <row r="24" spans="1:16" ht="15.75">
      <c r="A24" s="58"/>
      <c r="B24" s="59"/>
      <c r="C24" s="58"/>
      <c r="D24" s="60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</row>
    <row r="25" spans="1:16" ht="15.75">
      <c r="A25" s="58"/>
      <c r="B25" s="59"/>
      <c r="C25" s="58"/>
      <c r="D25" s="60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6" ht="15.75">
      <c r="A26" s="58"/>
      <c r="B26" s="59"/>
      <c r="C26" s="58"/>
      <c r="D26" s="60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</row>
    <row r="27" spans="1:16" ht="15.75">
      <c r="A27" s="58"/>
      <c r="B27" s="59"/>
      <c r="C27" s="58"/>
      <c r="D27" s="6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</row>
    <row r="28" spans="1:16" ht="15.75">
      <c r="A28" s="58"/>
      <c r="B28" s="59"/>
      <c r="C28" s="58"/>
      <c r="D28" s="60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1:16" ht="15.75">
      <c r="A29" s="58"/>
      <c r="B29" s="59"/>
      <c r="C29" s="58"/>
      <c r="D29" s="60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</row>
    <row r="30" spans="1:16" ht="15.75">
      <c r="A30" s="58"/>
      <c r="B30" s="59"/>
      <c r="C30" s="58"/>
      <c r="D30" s="60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1:16" ht="15.75">
      <c r="A31" s="58"/>
      <c r="B31" s="59"/>
      <c r="C31" s="58"/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</row>
    <row r="32" spans="1:16" ht="15.75">
      <c r="A32" s="58"/>
      <c r="B32" s="59"/>
      <c r="C32" s="58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1:16" ht="15.75">
      <c r="A33" s="58"/>
      <c r="B33" s="59"/>
      <c r="C33" s="58"/>
      <c r="D33" s="60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</row>
    <row r="34" spans="1:16" ht="15.75">
      <c r="A34" s="58"/>
      <c r="B34" s="59"/>
      <c r="C34" s="58"/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6" ht="15.75">
      <c r="A35" s="58"/>
      <c r="B35" s="59"/>
      <c r="C35" s="58"/>
      <c r="D35" s="60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</row>
    <row r="36" spans="1:16" ht="15.75">
      <c r="A36" s="58"/>
      <c r="B36" s="59"/>
      <c r="C36" s="58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</row>
    <row r="37" spans="1:16" ht="15.75">
      <c r="A37" s="58"/>
      <c r="B37" s="59"/>
      <c r="C37" s="58"/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8"/>
    </row>
    <row r="40" spans="1:4" ht="18">
      <c r="A40" s="1"/>
      <c r="B40" s="3" t="s">
        <v>38</v>
      </c>
      <c r="C40" s="1"/>
      <c r="D40" s="1"/>
    </row>
    <row r="41" spans="1:4" ht="10.5" customHeight="1">
      <c r="A41" s="1"/>
      <c r="B41" s="3"/>
      <c r="C41" s="1"/>
      <c r="D41" s="1"/>
    </row>
    <row r="42" spans="1:2" ht="18">
      <c r="A42" s="3"/>
      <c r="B42" s="62" t="s">
        <v>39</v>
      </c>
    </row>
    <row r="43" spans="2:4" ht="18">
      <c r="B43" s="3"/>
      <c r="D43" s="10"/>
    </row>
    <row r="45" ht="13.5" thickBot="1">
      <c r="D45" s="9" t="s">
        <v>9</v>
      </c>
    </row>
    <row r="46" spans="1:16" ht="50.25" customHeight="1" thickBot="1">
      <c r="A46" s="4" t="s">
        <v>3</v>
      </c>
      <c r="B46" s="21" t="s">
        <v>4</v>
      </c>
      <c r="C46" s="5" t="s">
        <v>7</v>
      </c>
      <c r="D46" s="13" t="s">
        <v>15</v>
      </c>
      <c r="E46" s="16" t="s">
        <v>11</v>
      </c>
      <c r="F46" s="16" t="s">
        <v>12</v>
      </c>
      <c r="G46" s="16" t="s">
        <v>13</v>
      </c>
      <c r="H46" s="50" t="s">
        <v>14</v>
      </c>
      <c r="I46" s="51" t="s">
        <v>16</v>
      </c>
      <c r="J46" s="39" t="s">
        <v>17</v>
      </c>
      <c r="K46" s="39" t="s">
        <v>18</v>
      </c>
      <c r="L46" s="39" t="s">
        <v>19</v>
      </c>
      <c r="M46" s="39" t="s">
        <v>20</v>
      </c>
      <c r="N46" s="39" t="s">
        <v>21</v>
      </c>
      <c r="O46" s="38" t="s">
        <v>22</v>
      </c>
      <c r="P46" s="40" t="s">
        <v>23</v>
      </c>
    </row>
    <row r="47" spans="1:16" ht="46.5" thickBot="1">
      <c r="A47" s="37">
        <v>1</v>
      </c>
      <c r="B47" s="25" t="s">
        <v>0</v>
      </c>
      <c r="C47" s="17" t="s">
        <v>40</v>
      </c>
      <c r="D47" s="18">
        <f>E47+F47+G47+H47+I47+J47+K47+L47+M47+N47+O47+P47</f>
        <v>5107080</v>
      </c>
      <c r="E47" s="19">
        <v>464280</v>
      </c>
      <c r="F47" s="19">
        <v>464280</v>
      </c>
      <c r="G47" s="19">
        <v>464280</v>
      </c>
      <c r="H47" s="42">
        <v>464280</v>
      </c>
      <c r="I47" s="42">
        <v>464280</v>
      </c>
      <c r="J47" s="42">
        <v>464280</v>
      </c>
      <c r="K47" s="19">
        <v>464280</v>
      </c>
      <c r="L47" s="19">
        <v>464280</v>
      </c>
      <c r="M47" s="19">
        <v>464280</v>
      </c>
      <c r="N47" s="19">
        <v>464280</v>
      </c>
      <c r="O47" s="19">
        <v>464280</v>
      </c>
      <c r="P47" s="19"/>
    </row>
    <row r="48" spans="1:16" ht="46.5" thickBot="1">
      <c r="A48" s="23">
        <v>2</v>
      </c>
      <c r="B48" s="26" t="s">
        <v>1</v>
      </c>
      <c r="C48" s="6" t="s">
        <v>41</v>
      </c>
      <c r="D48" s="18">
        <f>E48+F48+G48+H48+I48+J48+K48+L48+M48+N48+O48+P48</f>
        <v>1484670</v>
      </c>
      <c r="E48" s="15">
        <v>134970</v>
      </c>
      <c r="F48" s="15">
        <v>134970</v>
      </c>
      <c r="G48" s="15">
        <v>134970</v>
      </c>
      <c r="H48" s="42">
        <v>134970</v>
      </c>
      <c r="I48" s="42">
        <v>134970</v>
      </c>
      <c r="J48" s="42">
        <v>134970</v>
      </c>
      <c r="K48" s="15">
        <v>134970</v>
      </c>
      <c r="L48" s="15">
        <v>134970</v>
      </c>
      <c r="M48" s="15">
        <v>134970</v>
      </c>
      <c r="N48" s="15">
        <v>134970</v>
      </c>
      <c r="O48" s="15">
        <v>134970</v>
      </c>
      <c r="P48" s="15"/>
    </row>
    <row r="49" spans="1:16" ht="31.5" thickBot="1">
      <c r="A49" s="23">
        <v>3</v>
      </c>
      <c r="B49" s="26" t="s">
        <v>6</v>
      </c>
      <c r="C49" s="6" t="s">
        <v>42</v>
      </c>
      <c r="D49" s="18">
        <f>E49+F49+G49+H49+I49+J49+K49+L49+M49+N49+O49+P49</f>
        <v>833030</v>
      </c>
      <c r="E49" s="15">
        <v>75730</v>
      </c>
      <c r="F49" s="15">
        <v>75730</v>
      </c>
      <c r="G49" s="15">
        <v>75730</v>
      </c>
      <c r="H49" s="42">
        <v>75730</v>
      </c>
      <c r="I49" s="42">
        <v>75730</v>
      </c>
      <c r="J49" s="42">
        <v>75730</v>
      </c>
      <c r="K49" s="15">
        <v>75730</v>
      </c>
      <c r="L49" s="15">
        <v>75730</v>
      </c>
      <c r="M49" s="15">
        <v>75730</v>
      </c>
      <c r="N49" s="15">
        <v>75730</v>
      </c>
      <c r="O49" s="36">
        <v>75730</v>
      </c>
      <c r="P49" s="20"/>
    </row>
    <row r="50" spans="1:16" ht="31.5" thickBot="1">
      <c r="A50" s="24">
        <v>4</v>
      </c>
      <c r="B50" s="27" t="s">
        <v>2</v>
      </c>
      <c r="C50" s="7" t="s">
        <v>43</v>
      </c>
      <c r="D50" s="63">
        <f>E50+F50+G50+H50+I50+J50+K50+L50+M50+N50+O50+P50</f>
        <v>954360</v>
      </c>
      <c r="E50" s="64">
        <v>86760</v>
      </c>
      <c r="F50" s="64">
        <v>86760</v>
      </c>
      <c r="G50" s="64">
        <v>86760</v>
      </c>
      <c r="H50" s="42">
        <v>86760</v>
      </c>
      <c r="I50" s="42">
        <v>86760</v>
      </c>
      <c r="J50" s="42">
        <v>86760</v>
      </c>
      <c r="K50" s="64">
        <v>86760</v>
      </c>
      <c r="L50" s="64">
        <v>86760</v>
      </c>
      <c r="M50" s="64">
        <v>86760</v>
      </c>
      <c r="N50" s="64">
        <v>86760</v>
      </c>
      <c r="O50" s="65">
        <v>86760</v>
      </c>
      <c r="P50" s="66">
        <v>0</v>
      </c>
    </row>
    <row r="51" spans="1:16" ht="45.75">
      <c r="A51" s="67">
        <v>5</v>
      </c>
      <c r="B51" s="28" t="s">
        <v>5</v>
      </c>
      <c r="C51" s="11" t="s">
        <v>44</v>
      </c>
      <c r="D51" s="63">
        <f>E51+F51+G51+H51+I51+J51+K51+L51+M51+N51+O51+P51</f>
        <v>804960</v>
      </c>
      <c r="E51" s="42">
        <v>76180</v>
      </c>
      <c r="F51" s="42">
        <v>76180</v>
      </c>
      <c r="G51" s="42">
        <v>76180</v>
      </c>
      <c r="H51" s="42">
        <v>69900</v>
      </c>
      <c r="I51" s="42">
        <v>70000</v>
      </c>
      <c r="J51" s="42">
        <v>71800</v>
      </c>
      <c r="K51" s="42">
        <v>76180</v>
      </c>
      <c r="L51" s="42">
        <v>76180</v>
      </c>
      <c r="M51" s="42">
        <v>76180</v>
      </c>
      <c r="N51" s="42">
        <v>76180</v>
      </c>
      <c r="O51" s="42">
        <v>60000</v>
      </c>
      <c r="P51" s="42"/>
    </row>
    <row r="52" spans="1:16" ht="15.75">
      <c r="A52" s="68"/>
      <c r="B52" s="69" t="s">
        <v>34</v>
      </c>
      <c r="C52" s="71"/>
      <c r="D52" s="71"/>
      <c r="E52" s="70">
        <f>E47+E48+E49+E50+E51</f>
        <v>837920</v>
      </c>
      <c r="F52" s="70">
        <f aca="true" t="shared" si="3" ref="F52:P52">F47+F48+F49+F50+F51</f>
        <v>837920</v>
      </c>
      <c r="G52" s="70">
        <f t="shared" si="3"/>
        <v>837920</v>
      </c>
      <c r="H52" s="70">
        <f t="shared" si="3"/>
        <v>831640</v>
      </c>
      <c r="I52" s="70">
        <f t="shared" si="3"/>
        <v>831740</v>
      </c>
      <c r="J52" s="70">
        <f t="shared" si="3"/>
        <v>833540</v>
      </c>
      <c r="K52" s="70">
        <f t="shared" si="3"/>
        <v>837920</v>
      </c>
      <c r="L52" s="70">
        <f t="shared" si="3"/>
        <v>837920</v>
      </c>
      <c r="M52" s="70">
        <f t="shared" si="3"/>
        <v>837920</v>
      </c>
      <c r="N52" s="70">
        <f t="shared" si="3"/>
        <v>837920</v>
      </c>
      <c r="O52" s="70">
        <f t="shared" si="3"/>
        <v>821740</v>
      </c>
      <c r="P52" s="70">
        <f t="shared" si="3"/>
        <v>0</v>
      </c>
    </row>
    <row r="54" ht="12.75">
      <c r="D54" s="10"/>
    </row>
    <row r="56" ht="12.75">
      <c r="D56" s="10"/>
    </row>
    <row r="61" spans="1:4" ht="18">
      <c r="A61" s="1"/>
      <c r="B61" s="3" t="s">
        <v>38</v>
      </c>
      <c r="C61" s="1"/>
      <c r="D61" s="1"/>
    </row>
    <row r="62" spans="1:4" ht="18">
      <c r="A62" s="1"/>
      <c r="B62" s="3"/>
      <c r="C62" s="1"/>
      <c r="D62" s="1"/>
    </row>
    <row r="63" spans="1:2" ht="18">
      <c r="A63" s="3"/>
      <c r="B63" s="62" t="s">
        <v>45</v>
      </c>
    </row>
    <row r="64" spans="2:4" ht="18">
      <c r="B64" s="3"/>
      <c r="D64" s="10"/>
    </row>
    <row r="66" ht="13.5" thickBot="1">
      <c r="D66" s="9" t="s">
        <v>9</v>
      </c>
    </row>
    <row r="67" spans="1:16" ht="60.75" thickBot="1">
      <c r="A67" s="4" t="s">
        <v>3</v>
      </c>
      <c r="B67" s="21" t="s">
        <v>4</v>
      </c>
      <c r="C67" s="5" t="s">
        <v>7</v>
      </c>
      <c r="D67" s="13" t="s">
        <v>15</v>
      </c>
      <c r="E67" s="16" t="s">
        <v>11</v>
      </c>
      <c r="F67" s="16" t="s">
        <v>12</v>
      </c>
      <c r="G67" s="16" t="s">
        <v>13</v>
      </c>
      <c r="H67" s="50" t="s">
        <v>14</v>
      </c>
      <c r="I67" s="51" t="s">
        <v>16</v>
      </c>
      <c r="J67" s="39" t="s">
        <v>17</v>
      </c>
      <c r="K67" s="39" t="s">
        <v>18</v>
      </c>
      <c r="L67" s="39" t="s">
        <v>19</v>
      </c>
      <c r="M67" s="39" t="s">
        <v>20</v>
      </c>
      <c r="N67" s="39" t="s">
        <v>21</v>
      </c>
      <c r="O67" s="38" t="s">
        <v>22</v>
      </c>
      <c r="P67" s="40" t="s">
        <v>23</v>
      </c>
    </row>
    <row r="68" spans="1:16" ht="46.5" thickBot="1">
      <c r="A68" s="37">
        <v>1</v>
      </c>
      <c r="B68" s="25" t="s">
        <v>0</v>
      </c>
      <c r="C68" s="17" t="s">
        <v>47</v>
      </c>
      <c r="D68" s="18">
        <f>E68+F68+G68+H68+I68+J68+K68+L68+M68+N68+O68+P68</f>
        <v>639852</v>
      </c>
      <c r="E68" s="19"/>
      <c r="F68" s="19"/>
      <c r="G68" s="19"/>
      <c r="H68" s="42"/>
      <c r="I68" s="42"/>
      <c r="J68" s="42"/>
      <c r="K68" s="19"/>
      <c r="L68" s="19">
        <v>156882</v>
      </c>
      <c r="M68" s="19">
        <v>156882</v>
      </c>
      <c r="N68" s="19">
        <v>181178</v>
      </c>
      <c r="O68" s="19">
        <v>144910</v>
      </c>
      <c r="P68" s="19"/>
    </row>
    <row r="69" spans="1:16" ht="46.5" thickBot="1">
      <c r="A69" s="23">
        <v>2</v>
      </c>
      <c r="B69" s="26" t="s">
        <v>1</v>
      </c>
      <c r="C69" s="6" t="s">
        <v>48</v>
      </c>
      <c r="D69" s="18">
        <f>E69+F69+G69+H69+I69+J69+K69+L69+M69+N69+O69+P69</f>
        <v>276311</v>
      </c>
      <c r="E69" s="15"/>
      <c r="F69" s="15"/>
      <c r="G69" s="15"/>
      <c r="H69" s="42"/>
      <c r="I69" s="42"/>
      <c r="J69" s="42"/>
      <c r="K69" s="15"/>
      <c r="L69" s="15">
        <v>60048</v>
      </c>
      <c r="M69" s="15">
        <v>70983</v>
      </c>
      <c r="N69" s="15">
        <v>73632</v>
      </c>
      <c r="O69" s="15">
        <v>71648</v>
      </c>
      <c r="P69" s="15"/>
    </row>
    <row r="70" spans="1:16" ht="31.5" thickBot="1">
      <c r="A70" s="23">
        <v>3</v>
      </c>
      <c r="B70" s="26" t="s">
        <v>6</v>
      </c>
      <c r="C70" s="6" t="s">
        <v>49</v>
      </c>
      <c r="D70" s="18">
        <f>E70+F70+G70+H70+I70+J70+K70+L70+M70+N70+O70+P70</f>
        <v>142410</v>
      </c>
      <c r="E70" s="15"/>
      <c r="F70" s="15"/>
      <c r="G70" s="15"/>
      <c r="H70" s="42"/>
      <c r="I70" s="42"/>
      <c r="J70" s="42"/>
      <c r="K70" s="15"/>
      <c r="L70" s="15">
        <v>34420</v>
      </c>
      <c r="M70" s="15">
        <v>31640</v>
      </c>
      <c r="N70" s="15">
        <v>31380</v>
      </c>
      <c r="O70" s="36">
        <v>44970</v>
      </c>
      <c r="P70" s="20"/>
    </row>
    <row r="71" spans="1:16" ht="31.5" thickBot="1">
      <c r="A71" s="24">
        <v>4</v>
      </c>
      <c r="B71" s="27" t="s">
        <v>2</v>
      </c>
      <c r="C71" s="7" t="s">
        <v>50</v>
      </c>
      <c r="D71" s="63">
        <f>E71+F71+G71+H71+I71+J71+K71+L71+M71+N71+O71+P71</f>
        <v>207953</v>
      </c>
      <c r="E71" s="64"/>
      <c r="F71" s="64"/>
      <c r="G71" s="64"/>
      <c r="H71" s="42"/>
      <c r="I71" s="42"/>
      <c r="J71" s="42"/>
      <c r="K71" s="64"/>
      <c r="L71" s="64">
        <v>45830</v>
      </c>
      <c r="M71" s="64">
        <v>45826</v>
      </c>
      <c r="N71" s="64">
        <v>51297</v>
      </c>
      <c r="O71" s="65">
        <v>65000</v>
      </c>
      <c r="P71" s="66">
        <v>0</v>
      </c>
    </row>
    <row r="72" spans="1:16" ht="45.75">
      <c r="A72" s="67">
        <v>5</v>
      </c>
      <c r="B72" s="28" t="s">
        <v>5</v>
      </c>
      <c r="C72" s="11" t="s">
        <v>51</v>
      </c>
      <c r="D72" s="63">
        <f>E72+F72+G72+H72+I72+J72+K72+L72+M72+N72+O72+P72</f>
        <v>507424</v>
      </c>
      <c r="E72" s="42"/>
      <c r="F72" s="42"/>
      <c r="G72" s="42"/>
      <c r="H72" s="42"/>
      <c r="I72" s="42"/>
      <c r="J72" s="42"/>
      <c r="K72" s="42"/>
      <c r="L72" s="42">
        <v>46770</v>
      </c>
      <c r="M72" s="42">
        <v>47000</v>
      </c>
      <c r="N72" s="42">
        <v>47000</v>
      </c>
      <c r="O72" s="42">
        <v>366654</v>
      </c>
      <c r="P72" s="42"/>
    </row>
    <row r="73" spans="1:16" ht="15.75">
      <c r="A73" s="68"/>
      <c r="B73" s="69" t="s">
        <v>34</v>
      </c>
      <c r="C73" s="71"/>
      <c r="D73" s="71"/>
      <c r="E73" s="70">
        <f aca="true" t="shared" si="4" ref="E73:P73">E68+E69+E70+E71+E72</f>
        <v>0</v>
      </c>
      <c r="F73" s="70">
        <f t="shared" si="4"/>
        <v>0</v>
      </c>
      <c r="G73" s="70">
        <f t="shared" si="4"/>
        <v>0</v>
      </c>
      <c r="H73" s="70">
        <f t="shared" si="4"/>
        <v>0</v>
      </c>
      <c r="I73" s="70">
        <f t="shared" si="4"/>
        <v>0</v>
      </c>
      <c r="J73" s="70">
        <f t="shared" si="4"/>
        <v>0</v>
      </c>
      <c r="K73" s="70">
        <f t="shared" si="4"/>
        <v>0</v>
      </c>
      <c r="L73" s="70">
        <f t="shared" si="4"/>
        <v>343950</v>
      </c>
      <c r="M73" s="70">
        <f t="shared" si="4"/>
        <v>352331</v>
      </c>
      <c r="N73" s="70">
        <f t="shared" si="4"/>
        <v>384487</v>
      </c>
      <c r="O73" s="70">
        <f t="shared" si="4"/>
        <v>693182</v>
      </c>
      <c r="P73" s="70">
        <f t="shared" si="4"/>
        <v>0</v>
      </c>
    </row>
    <row r="81" spans="1:4" ht="18">
      <c r="A81" s="1"/>
      <c r="B81" s="3" t="s">
        <v>38</v>
      </c>
      <c r="C81" s="1"/>
      <c r="D81" s="1"/>
    </row>
    <row r="82" spans="1:4" ht="18">
      <c r="A82" s="1"/>
      <c r="B82" s="3"/>
      <c r="C82" s="1"/>
      <c r="D82" s="1"/>
    </row>
    <row r="83" spans="1:2" ht="18">
      <c r="A83" s="3"/>
      <c r="B83" s="62" t="s">
        <v>46</v>
      </c>
    </row>
    <row r="84" spans="2:4" ht="18">
      <c r="B84" s="3"/>
      <c r="D84" s="10"/>
    </row>
    <row r="86" ht="13.5" thickBot="1">
      <c r="D86" s="9" t="s">
        <v>9</v>
      </c>
    </row>
    <row r="87" spans="1:16" ht="60.75" thickBot="1">
      <c r="A87" s="4" t="s">
        <v>3</v>
      </c>
      <c r="B87" s="21" t="s">
        <v>4</v>
      </c>
      <c r="C87" s="5" t="s">
        <v>7</v>
      </c>
      <c r="D87" s="13" t="s">
        <v>15</v>
      </c>
      <c r="E87" s="16" t="s">
        <v>11</v>
      </c>
      <c r="F87" s="16" t="s">
        <v>12</v>
      </c>
      <c r="G87" s="16" t="s">
        <v>13</v>
      </c>
      <c r="H87" s="50" t="s">
        <v>14</v>
      </c>
      <c r="I87" s="51" t="s">
        <v>16</v>
      </c>
      <c r="J87" s="39" t="s">
        <v>17</v>
      </c>
      <c r="K87" s="39" t="s">
        <v>18</v>
      </c>
      <c r="L87" s="39" t="s">
        <v>19</v>
      </c>
      <c r="M87" s="39" t="s">
        <v>20</v>
      </c>
      <c r="N87" s="39" t="s">
        <v>21</v>
      </c>
      <c r="O87" s="38" t="s">
        <v>22</v>
      </c>
      <c r="P87" s="40" t="s">
        <v>23</v>
      </c>
    </row>
    <row r="88" spans="1:16" ht="46.5" thickBot="1">
      <c r="A88" s="37">
        <v>1</v>
      </c>
      <c r="B88" s="25" t="s">
        <v>0</v>
      </c>
      <c r="C88" s="17" t="s">
        <v>52</v>
      </c>
      <c r="D88" s="18">
        <f>E88+F88+G88+H88+I88+J88+K88+L88+M88+N88+O88+P88</f>
        <v>223578</v>
      </c>
      <c r="E88" s="19"/>
      <c r="F88" s="19"/>
      <c r="G88" s="19"/>
      <c r="H88" s="42"/>
      <c r="I88" s="42"/>
      <c r="J88" s="42"/>
      <c r="K88" s="19"/>
      <c r="L88" s="19"/>
      <c r="M88" s="19"/>
      <c r="N88" s="19">
        <v>119812</v>
      </c>
      <c r="O88" s="19">
        <v>103766</v>
      </c>
      <c r="P88" s="19"/>
    </row>
    <row r="89" spans="1:16" ht="46.5" thickBot="1">
      <c r="A89" s="23">
        <v>2</v>
      </c>
      <c r="B89" s="26" t="s">
        <v>1</v>
      </c>
      <c r="C89" s="6" t="s">
        <v>53</v>
      </c>
      <c r="D89" s="18">
        <f>E89+F89+G89+H89+I89+J89+K89+L89+M89+N89+O89+P89</f>
        <v>69774</v>
      </c>
      <c r="E89" s="15"/>
      <c r="F89" s="15"/>
      <c r="G89" s="15"/>
      <c r="H89" s="42"/>
      <c r="I89" s="42"/>
      <c r="J89" s="42"/>
      <c r="K89" s="15"/>
      <c r="L89" s="15"/>
      <c r="M89" s="15"/>
      <c r="N89" s="15">
        <v>52094</v>
      </c>
      <c r="O89" s="15">
        <v>17680</v>
      </c>
      <c r="P89" s="15"/>
    </row>
    <row r="90" spans="1:16" ht="31.5" thickBot="1">
      <c r="A90" s="23">
        <v>3</v>
      </c>
      <c r="B90" s="26" t="s">
        <v>6</v>
      </c>
      <c r="C90" s="6" t="s">
        <v>54</v>
      </c>
      <c r="D90" s="18">
        <f>E90+F90+G90+H90+I90+J90+K90+L90+M90+N90+O90+P90</f>
        <v>78388</v>
      </c>
      <c r="E90" s="15"/>
      <c r="F90" s="15"/>
      <c r="G90" s="15"/>
      <c r="H90" s="42"/>
      <c r="I90" s="42"/>
      <c r="J90" s="42"/>
      <c r="K90" s="15"/>
      <c r="L90" s="15"/>
      <c r="M90" s="15"/>
      <c r="N90" s="15">
        <v>19060</v>
      </c>
      <c r="O90" s="36">
        <v>59328</v>
      </c>
      <c r="P90" s="20"/>
    </row>
    <row r="91" spans="1:16" ht="31.5" thickBot="1">
      <c r="A91" s="24">
        <v>4</v>
      </c>
      <c r="B91" s="27" t="s">
        <v>2</v>
      </c>
      <c r="C91" s="7" t="s">
        <v>55</v>
      </c>
      <c r="D91" s="63">
        <f>E91+F91+G91+H91+I91+J91+K91+L91+M91+N91+O91+P91</f>
        <v>39158</v>
      </c>
      <c r="E91" s="64"/>
      <c r="F91" s="64"/>
      <c r="G91" s="64"/>
      <c r="H91" s="42"/>
      <c r="I91" s="42"/>
      <c r="J91" s="42"/>
      <c r="K91" s="64"/>
      <c r="L91" s="64"/>
      <c r="M91" s="64"/>
      <c r="N91" s="64">
        <v>15438</v>
      </c>
      <c r="O91" s="65">
        <v>23720</v>
      </c>
      <c r="P91" s="66">
        <v>0</v>
      </c>
    </row>
    <row r="92" spans="1:16" ht="45.75">
      <c r="A92" s="67">
        <v>5</v>
      </c>
      <c r="B92" s="28" t="s">
        <v>5</v>
      </c>
      <c r="C92" s="11" t="s">
        <v>56</v>
      </c>
      <c r="D92" s="63">
        <f>E92+F92+G92+H92+I92+J92+K92+L92+M92+N92+O92+P92</f>
        <v>48000</v>
      </c>
      <c r="E92" s="42"/>
      <c r="F92" s="42"/>
      <c r="G92" s="42"/>
      <c r="H92" s="42"/>
      <c r="I92" s="42"/>
      <c r="J92" s="42"/>
      <c r="K92" s="42"/>
      <c r="L92" s="42"/>
      <c r="M92" s="42"/>
      <c r="N92" s="42">
        <v>24000</v>
      </c>
      <c r="O92" s="42">
        <v>24000</v>
      </c>
      <c r="P92" s="42"/>
    </row>
    <row r="93" spans="1:16" ht="15.75">
      <c r="A93" s="68"/>
      <c r="B93" s="69" t="s">
        <v>34</v>
      </c>
      <c r="C93" s="71"/>
      <c r="D93" s="71"/>
      <c r="E93" s="70">
        <f aca="true" t="shared" si="5" ref="E93:P93">E88+E89+E90+E91+E92</f>
        <v>0</v>
      </c>
      <c r="F93" s="70">
        <f t="shared" si="5"/>
        <v>0</v>
      </c>
      <c r="G93" s="70">
        <f t="shared" si="5"/>
        <v>0</v>
      </c>
      <c r="H93" s="70">
        <f t="shared" si="5"/>
        <v>0</v>
      </c>
      <c r="I93" s="70">
        <f t="shared" si="5"/>
        <v>0</v>
      </c>
      <c r="J93" s="70">
        <f t="shared" si="5"/>
        <v>0</v>
      </c>
      <c r="K93" s="70">
        <f t="shared" si="5"/>
        <v>0</v>
      </c>
      <c r="L93" s="70">
        <f t="shared" si="5"/>
        <v>0</v>
      </c>
      <c r="M93" s="70">
        <f t="shared" si="5"/>
        <v>0</v>
      </c>
      <c r="N93" s="70">
        <f t="shared" si="5"/>
        <v>230404</v>
      </c>
      <c r="O93" s="70">
        <f t="shared" si="5"/>
        <v>228494</v>
      </c>
      <c r="P93" s="70">
        <f t="shared" si="5"/>
        <v>0</v>
      </c>
    </row>
  </sheetData>
  <printOptions/>
  <pageMargins left="0.35433070866141736" right="0" top="0.5905511811023623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user1</cp:lastModifiedBy>
  <cp:lastPrinted>2015-06-22T12:18:55Z</cp:lastPrinted>
  <dcterms:created xsi:type="dcterms:W3CDTF">2006-08-21T12:16:09Z</dcterms:created>
  <dcterms:modified xsi:type="dcterms:W3CDTF">2017-01-03T11:30:44Z</dcterms:modified>
  <cp:category/>
  <cp:version/>
  <cp:contentType/>
  <cp:contentStatus/>
</cp:coreProperties>
</file>